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Свед-я об орг." sheetId="1" r:id="rId1"/>
    <sheet name="Общ.стоим.и кол." sheetId="2" r:id="rId2"/>
    <sheet name="Товары рп" sheetId="3" r:id="rId3"/>
    <sheet name="Годовой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  <c r="D26" i="2"/>
  <c r="D24" i="2"/>
  <c r="C24" i="2"/>
  <c r="F16" i="2"/>
  <c r="C25" i="2" l="1"/>
  <c r="D25" i="2"/>
  <c r="F6" i="3" l="1"/>
  <c r="F9" i="3"/>
  <c r="F12" i="3"/>
  <c r="G10" i="3"/>
  <c r="F10" i="3"/>
  <c r="G11" i="3"/>
  <c r="F11" i="3"/>
  <c r="F7" i="3"/>
  <c r="G7" i="3"/>
  <c r="G13" i="3" l="1"/>
  <c r="F13" i="3"/>
  <c r="G5" i="3" l="1"/>
  <c r="F5" i="3"/>
  <c r="A7" i="3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6" i="3"/>
</calcChain>
</file>

<file path=xl/sharedStrings.xml><?xml version="1.0" encoding="utf-8"?>
<sst xmlns="http://schemas.openxmlformats.org/spreadsheetml/2006/main" count="133" uniqueCount="107">
  <si>
    <t>СВЕДЕНИЯ</t>
  </si>
  <si>
    <t>1. Информация о заказчике</t>
  </si>
  <si>
    <t>Коды</t>
  </si>
  <si>
    <t>Полное наименование</t>
  </si>
  <si>
    <t>ИНН</t>
  </si>
  <si>
    <t>КПП</t>
  </si>
  <si>
    <t>Организационно-правовая форма</t>
  </si>
  <si>
    <t>по ОКОПФ</t>
  </si>
  <si>
    <t>Форма собственности</t>
  </si>
  <si>
    <t>по ОКФС</t>
  </si>
  <si>
    <t>Место нахождения, телефон, адрес электронной почты</t>
  </si>
  <si>
    <t>по ОКТМО</t>
  </si>
  <si>
    <t>Вид документа</t>
  </si>
  <si>
    <t>Основной документ</t>
  </si>
  <si>
    <t>(основной документ - код 01; изменения к документу - код 02)</t>
  </si>
  <si>
    <t>Единица измерения</t>
  </si>
  <si>
    <t>рубль</t>
  </si>
  <si>
    <t>по ОКЕИ</t>
  </si>
  <si>
    <t>о договорах, заключенных в __________ 2021 г. по результатам закупок товаров, работ, услуг</t>
  </si>
  <si>
    <t>Общее количество заключенных договоров</t>
  </si>
  <si>
    <t>Всего:</t>
  </si>
  <si>
    <t>№ п/п</t>
  </si>
  <si>
    <t>Код товара по Общероссийскому классификатору продукции по видам экономической деятельности ОК 034-2014 (КПЕС 2008) (ОКПД2)</t>
  </si>
  <si>
    <t>Наименование товара</t>
  </si>
  <si>
    <t>Размер минимальной доли закупок товаров российского происхождения, в том числе товаров, поставляемых при выполнении закупаемых работ, оказании закупаемых услуг (процентов)</t>
  </si>
  <si>
    <t>Информация о договорах на поставку товаров, в том числе товаров, поставленных при выполнении закупаемых работ, оказании закупаемых услуг</t>
  </si>
  <si>
    <t>Стоимостный объем товаров, в том числе товаров, поставленных при выполнении закупаемых работ, оказании закупаемых услуг (рублей)</t>
  </si>
  <si>
    <t>Стоимостный объем товаров российского происхождения, в том числе товаров, поставленных при выполнении закупаемых работ, оказании закупаемых услуг (рублей)</t>
  </si>
  <si>
    <t>4. Сведения о закупках товаров российского происхождения, в том числе товаров, поставленных при выполнении закупаемых работ, оказании закупаемых услуг за 20__ год</t>
  </si>
  <si>
    <t>Размер достигнутой доли закупок товаров российского происхождения (процентов)</t>
  </si>
  <si>
    <t>Акционерный Коммерческий Банк "Алмазэргиэнбанк" Акционерное общество</t>
  </si>
  <si>
    <t>Непубличные акционерные общества</t>
  </si>
  <si>
    <t>Смешанная российская собственность с долей собственности субъектов Российской Федерации</t>
  </si>
  <si>
    <t>677000, Республика Саха (Якутия), г. Якутск, пр. Ленина, 1, тел.:           8 (411) 234-00-42, zakupki@albank.ru</t>
  </si>
  <si>
    <t>31.09.14.110</t>
  </si>
  <si>
    <t>Мебель из пластмассовых материалов</t>
  </si>
  <si>
    <t>26.20.11</t>
  </si>
  <si>
    <t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аппарата, электронные записные книжки и аналогичная компьютерная техника</t>
  </si>
  <si>
    <t>27.32</t>
  </si>
  <si>
    <t>Провода и кабели электронные и электрические прочие</t>
  </si>
  <si>
    <t>60</t>
  </si>
  <si>
    <t>26.40</t>
  </si>
  <si>
    <t>Техника бытовая электронная</t>
  </si>
  <si>
    <t>26.20.16</t>
  </si>
  <si>
    <t>Устройства ввода или вывода, содержащие или не содержащие в одном корпусе запоминающие устройства</t>
  </si>
  <si>
    <t>31.01.11</t>
  </si>
  <si>
    <t>Мебель металлическая для офисов</t>
  </si>
  <si>
    <t>31.01.12</t>
  </si>
  <si>
    <t>Мебель деревянная для офисов</t>
  </si>
  <si>
    <t>28.23</t>
  </si>
  <si>
    <t>Машины офисные и оборудование, кроме компьютеров и периферийного оборудования</t>
  </si>
  <si>
    <t>17.12</t>
  </si>
  <si>
    <t>Бумага и картон</t>
  </si>
  <si>
    <t>Предмет договора договоров, заключенных по результатам закупок</t>
  </si>
  <si>
    <t xml:space="preserve">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</si>
  <si>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</si>
  <si>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Цена договора или максимальное значение 
 цены договора(рублей)</t>
  </si>
  <si>
    <t>3. Сведения о закупках товара российского происхождения, в том числе товаров, поставляемых при выполнении закупаемых работ, оказании закупаемых услуг</t>
  </si>
  <si>
    <t>№</t>
  </si>
  <si>
    <t>Предмет договора</t>
  </si>
  <si>
    <t>Код случая заключения договора по результатам</t>
  </si>
  <si>
    <t>Дата заключения договора</t>
  </si>
  <si>
    <r>
      <t xml:space="preserve">2.1. Информация о количестве и об общей стоимости договоров, заключенных по результатам закупок, сведения о которых </t>
    </r>
    <r>
      <rPr>
        <u/>
        <sz val="11"/>
        <color theme="1"/>
        <rFont val="Times New Roman"/>
        <family val="1"/>
        <charset val="204"/>
      </rPr>
      <t>размещены</t>
    </r>
    <r>
      <rPr>
        <sz val="11"/>
        <color theme="1"/>
        <rFont val="Times New Roman"/>
        <family val="1"/>
        <charset val="204"/>
      </rPr>
      <t xml:space="preserve"> в единой информационной системе</t>
    </r>
  </si>
  <si>
    <t>Уникальный номер реестровой записи из реестра договоров, заключеннных заказчиками</t>
  </si>
  <si>
    <t>Цена договора или максимальное значение цены договора (рублей)</t>
  </si>
  <si>
    <t xml:space="preserve">Монтаж системы видеонаблюдения </t>
  </si>
  <si>
    <t xml:space="preserve">‎03‎.‎09‎.‎2021 </t>
  </si>
  <si>
    <t>51435138944210000970000</t>
  </si>
  <si>
    <t>Приобретение и внедрение комплексного решения дистанционного банковского обслуживания юридических лиц</t>
  </si>
  <si>
    <t xml:space="preserve">51435138944210001010000 </t>
  </si>
  <si>
    <t xml:space="preserve">‎07‎.‎09‎.‎2021 </t>
  </si>
  <si>
    <t>Выполнение работ по монтажу структурированной кабельной системы</t>
  </si>
  <si>
    <t xml:space="preserve">51435138944210001020000 </t>
  </si>
  <si>
    <t xml:space="preserve">‎13‎.‎09‎.‎2021 </t>
  </si>
  <si>
    <t>Сопровождение ПП</t>
  </si>
  <si>
    <t xml:space="preserve">51435138944210000990000 </t>
  </si>
  <si>
    <t xml:space="preserve">‎06‎.‎09‎.‎2021 </t>
  </si>
  <si>
    <t>Разработка ПО</t>
  </si>
  <si>
    <t xml:space="preserve">51435138944210001050000 </t>
  </si>
  <si>
    <t xml:space="preserve">‎20‎.‎09‎.‎2021 </t>
  </si>
  <si>
    <t xml:space="preserve">51435138944210001040000 </t>
  </si>
  <si>
    <t xml:space="preserve">Поставка комплектующих для сервера </t>
  </si>
  <si>
    <t xml:space="preserve">51435138944210001000000 </t>
  </si>
  <si>
    <t>Проведение корпоративного обучения</t>
  </si>
  <si>
    <t xml:space="preserve">51435138944210001080000 </t>
  </si>
  <si>
    <t xml:space="preserve">‎28‎.‎09‎.‎2021 </t>
  </si>
  <si>
    <t>Поставка POS терминалов</t>
  </si>
  <si>
    <t xml:space="preserve">51435138944210001030000 </t>
  </si>
  <si>
    <t xml:space="preserve">‎14‎.‎09‎.‎2021 </t>
  </si>
  <si>
    <t>Поставка лицензии</t>
  </si>
  <si>
    <t xml:space="preserve">51435138944210000980000 </t>
  </si>
  <si>
    <t xml:space="preserve">‎01‎.‎09‎.‎2021 </t>
  </si>
  <si>
    <t>27.20.23.130</t>
  </si>
  <si>
    <t>Батареи аккумуляторные литий-ионные</t>
  </si>
  <si>
    <t>26.12.30</t>
  </si>
  <si>
    <t>Карты со встроенными интегральными схемами (смарт-карты)</t>
  </si>
  <si>
    <t>27.11.1</t>
  </si>
  <si>
    <t>Электродвигатели мощностью не более 37,5 Вт; электродвигатели постоянного тока прочие; генераторы постоянного тока</t>
  </si>
  <si>
    <t>26.30.11.110</t>
  </si>
  <si>
    <t>Средства связи, выполняющие функцию систем коммутации</t>
  </si>
  <si>
    <r>
      <t xml:space="preserve">2.2. Информация о количестве и об общей стоимости договоров, заключенных по результатам закупок, сведения о которых </t>
    </r>
    <r>
      <rPr>
        <u/>
        <sz val="11"/>
        <color theme="1"/>
        <rFont val="Times New Roman"/>
        <family val="1"/>
        <charset val="204"/>
      </rPr>
      <t>не размещены</t>
    </r>
    <r>
      <rPr>
        <sz val="11"/>
        <color theme="1"/>
        <rFont val="Times New Roman"/>
        <family val="1"/>
        <charset val="204"/>
      </rPr>
      <t xml:space="preserve"> в единой информационной системе</t>
    </r>
  </si>
  <si>
    <t>сведения о которых не подлежат размещению в единой информационной системе в соответствии с частью 15 статьи 4 Федерального закона (оборонзаказ)</t>
  </si>
  <si>
    <t>51435138944210001110000</t>
  </si>
  <si>
    <t xml:space="preserve">‎30‎.‎09‎.‎2021 </t>
  </si>
  <si>
    <t xml:space="preserve">51435138944210001120000 </t>
  </si>
  <si>
    <t>‎28‎.‎09‎.‎2021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</si>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</sst>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I10" sqref="I10"/>
    </sheetView>
  </sheetViews>
  <sheetFormatPr defaultRowHeight="15" x14ac:dyDescent="0.25"/>
  <cols>
    <col min="1" max="1" width="20.7109375" customWidth="1"/>
    <col min="3" max="3" width="28.5703125" customWidth="1"/>
    <col min="4" max="4" width="6.140625" customWidth="1"/>
    <col min="5" max="5" width="13.85546875" customWidth="1"/>
    <col min="6" max="6" width="16.85546875" customWidth="1"/>
  </cols>
  <sheetData>
    <row r="1" spans="1:9" x14ac:dyDescent="0.25">
      <c r="A1" s="20" t="s">
        <v>0</v>
      </c>
      <c r="B1" s="20"/>
      <c r="C1" s="20"/>
      <c r="D1" s="20"/>
      <c r="E1" s="20"/>
      <c r="F1" s="20"/>
      <c r="G1" s="1"/>
      <c r="H1" s="1"/>
      <c r="I1" s="1"/>
    </row>
    <row r="2" spans="1:9" ht="33" customHeight="1" x14ac:dyDescent="0.25">
      <c r="A2" s="19" t="s">
        <v>18</v>
      </c>
      <c r="B2" s="19"/>
      <c r="C2" s="19"/>
      <c r="D2" s="19"/>
      <c r="E2" s="19"/>
      <c r="F2" s="19"/>
      <c r="G2" s="1"/>
      <c r="H2" s="1"/>
      <c r="I2" s="1"/>
    </row>
    <row r="3" spans="1:9" x14ac:dyDescent="0.25">
      <c r="A3" s="9"/>
      <c r="B3" s="9"/>
      <c r="C3" s="9"/>
      <c r="D3" s="9"/>
      <c r="E3" s="9"/>
      <c r="F3" s="9"/>
      <c r="G3" s="2"/>
      <c r="H3" s="2"/>
      <c r="I3" s="2"/>
    </row>
    <row r="4" spans="1:9" x14ac:dyDescent="0.25">
      <c r="A4" s="20" t="s">
        <v>1</v>
      </c>
      <c r="B4" s="20"/>
      <c r="C4" s="20"/>
      <c r="D4" s="20"/>
      <c r="E4" s="20"/>
      <c r="F4" s="20"/>
      <c r="G4" s="1"/>
      <c r="H4" s="1"/>
      <c r="I4" s="1"/>
    </row>
    <row r="5" spans="1:9" x14ac:dyDescent="0.25">
      <c r="A5" s="9"/>
      <c r="B5" s="9"/>
      <c r="C5" s="9"/>
      <c r="D5" s="9"/>
      <c r="E5" s="9"/>
      <c r="F5" s="9"/>
      <c r="G5" s="2"/>
      <c r="H5" s="2"/>
      <c r="I5" s="2"/>
    </row>
    <row r="6" spans="1:9" x14ac:dyDescent="0.25">
      <c r="A6" s="10"/>
      <c r="B6" s="10"/>
      <c r="C6" s="10"/>
      <c r="D6" s="10"/>
      <c r="E6" s="11"/>
      <c r="F6" s="4" t="s">
        <v>2</v>
      </c>
      <c r="G6" s="2"/>
      <c r="H6" s="2"/>
      <c r="I6" s="2"/>
    </row>
    <row r="7" spans="1:9" ht="63" customHeight="1" x14ac:dyDescent="0.25">
      <c r="A7" s="19" t="s">
        <v>3</v>
      </c>
      <c r="B7" s="19"/>
      <c r="C7" s="21" t="s">
        <v>30</v>
      </c>
      <c r="D7" s="21"/>
      <c r="E7" s="11" t="s">
        <v>4</v>
      </c>
      <c r="F7" s="4">
        <v>1435138944</v>
      </c>
      <c r="G7" s="2"/>
      <c r="H7" s="2"/>
      <c r="I7" s="2"/>
    </row>
    <row r="8" spans="1:9" x14ac:dyDescent="0.25">
      <c r="A8" s="19"/>
      <c r="B8" s="19"/>
      <c r="C8" s="22"/>
      <c r="D8" s="22"/>
      <c r="E8" s="11" t="s">
        <v>5</v>
      </c>
      <c r="F8" s="4">
        <v>143501001</v>
      </c>
      <c r="G8" s="2"/>
      <c r="H8" s="2"/>
      <c r="I8" s="2"/>
    </row>
    <row r="9" spans="1:9" ht="48" customHeight="1" x14ac:dyDescent="0.25">
      <c r="A9" s="19" t="s">
        <v>6</v>
      </c>
      <c r="B9" s="19"/>
      <c r="C9" s="23" t="s">
        <v>31</v>
      </c>
      <c r="D9" s="23"/>
      <c r="E9" s="11" t="s">
        <v>7</v>
      </c>
      <c r="F9" s="4">
        <v>12267</v>
      </c>
      <c r="G9" s="2"/>
      <c r="H9" s="2"/>
      <c r="I9" s="2"/>
    </row>
    <row r="10" spans="1:9" ht="69.75" customHeight="1" x14ac:dyDescent="0.25">
      <c r="A10" s="19" t="s">
        <v>8</v>
      </c>
      <c r="B10" s="19"/>
      <c r="C10" s="22" t="s">
        <v>32</v>
      </c>
      <c r="D10" s="22"/>
      <c r="E10" s="11" t="s">
        <v>9</v>
      </c>
      <c r="F10" s="4">
        <v>42</v>
      </c>
      <c r="G10" s="2"/>
      <c r="H10" s="2"/>
      <c r="I10" s="2"/>
    </row>
    <row r="11" spans="1:9" ht="31.5" customHeight="1" x14ac:dyDescent="0.25">
      <c r="A11" s="19" t="s">
        <v>10</v>
      </c>
      <c r="B11" s="19"/>
      <c r="C11" s="24" t="s">
        <v>33</v>
      </c>
      <c r="D11" s="24"/>
      <c r="E11" s="21" t="s">
        <v>11</v>
      </c>
      <c r="F11" s="18">
        <v>98701000001</v>
      </c>
      <c r="G11" s="2"/>
      <c r="H11" s="2"/>
      <c r="I11" s="2"/>
    </row>
    <row r="12" spans="1:9" ht="15.75" customHeight="1" x14ac:dyDescent="0.25">
      <c r="A12" s="19"/>
      <c r="B12" s="19"/>
      <c r="C12" s="25"/>
      <c r="D12" s="25"/>
      <c r="E12" s="21"/>
      <c r="F12" s="18"/>
      <c r="G12" s="2"/>
      <c r="H12" s="2"/>
      <c r="I12" s="2"/>
    </row>
    <row r="13" spans="1:9" ht="15.75" customHeight="1" x14ac:dyDescent="0.25">
      <c r="A13" s="19"/>
      <c r="B13" s="19"/>
      <c r="C13" s="26"/>
      <c r="D13" s="26"/>
      <c r="E13" s="21"/>
      <c r="F13" s="18"/>
      <c r="G13" s="2"/>
      <c r="H13" s="2"/>
      <c r="I13" s="2"/>
    </row>
    <row r="14" spans="1:9" x14ac:dyDescent="0.25">
      <c r="A14" s="19" t="s">
        <v>12</v>
      </c>
      <c r="B14" s="19"/>
      <c r="C14" s="23" t="s">
        <v>13</v>
      </c>
      <c r="D14" s="23"/>
      <c r="E14" s="11"/>
      <c r="F14" s="18"/>
      <c r="G14" s="2"/>
      <c r="H14" s="2"/>
      <c r="I14" s="2"/>
    </row>
    <row r="15" spans="1:9" ht="47.25" customHeight="1" x14ac:dyDescent="0.25">
      <c r="A15" s="19"/>
      <c r="B15" s="19"/>
      <c r="C15" s="19" t="s">
        <v>14</v>
      </c>
      <c r="D15" s="19"/>
      <c r="E15" s="11"/>
      <c r="F15" s="18"/>
      <c r="G15" s="2"/>
      <c r="H15" s="2"/>
      <c r="I15" s="2"/>
    </row>
    <row r="16" spans="1:9" x14ac:dyDescent="0.25">
      <c r="A16" s="19" t="s">
        <v>15</v>
      </c>
      <c r="B16" s="19"/>
      <c r="C16" s="22" t="s">
        <v>16</v>
      </c>
      <c r="D16" s="22"/>
      <c r="E16" s="11" t="s">
        <v>17</v>
      </c>
      <c r="F16" s="4">
        <v>383</v>
      </c>
      <c r="G16" s="2"/>
      <c r="H16" s="2"/>
      <c r="I16" s="2"/>
    </row>
  </sheetData>
  <mergeCells count="20">
    <mergeCell ref="A16:B16"/>
    <mergeCell ref="C16:D16"/>
    <mergeCell ref="A7:B8"/>
    <mergeCell ref="C7:D8"/>
    <mergeCell ref="A9:B9"/>
    <mergeCell ref="C9:D9"/>
    <mergeCell ref="A10:B10"/>
    <mergeCell ref="C10:D10"/>
    <mergeCell ref="C11:D13"/>
    <mergeCell ref="A14:B14"/>
    <mergeCell ref="C14:D14"/>
    <mergeCell ref="A15:B15"/>
    <mergeCell ref="C15:D15"/>
    <mergeCell ref="F14:F15"/>
    <mergeCell ref="A11:B13"/>
    <mergeCell ref="A4:F4"/>
    <mergeCell ref="A1:F1"/>
    <mergeCell ref="A2:F2"/>
    <mergeCell ref="E11:E13"/>
    <mergeCell ref="F11:F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pane xSplit="1" ySplit="3" topLeftCell="C18" activePane="bottomRight" state="frozen"/>
      <selection pane="topRight" activeCell="B1" sqref="B1"/>
      <selection pane="bottomLeft" activeCell="A4" sqref="A4"/>
      <selection pane="bottomRight" activeCell="D27" sqref="D27"/>
    </sheetView>
  </sheetViews>
  <sheetFormatPr defaultRowHeight="15" x14ac:dyDescent="0.25"/>
  <cols>
    <col min="1" max="1" width="7.140625" customWidth="1"/>
    <col min="2" max="2" width="47.42578125" customWidth="1"/>
    <col min="3" max="3" width="13.28515625" customWidth="1"/>
    <col min="4" max="4" width="25.140625" customWidth="1"/>
    <col min="5" max="5" width="14.140625" customWidth="1"/>
    <col min="6" max="6" width="17" customWidth="1"/>
  </cols>
  <sheetData>
    <row r="1" spans="1:6" ht="51" customHeight="1" x14ac:dyDescent="0.25">
      <c r="A1" s="19" t="s">
        <v>62</v>
      </c>
      <c r="B1" s="19"/>
      <c r="C1" s="19"/>
      <c r="D1" s="19"/>
      <c r="E1" s="19"/>
      <c r="F1" s="19"/>
    </row>
    <row r="2" spans="1:6" x14ac:dyDescent="0.25">
      <c r="A2" s="7"/>
      <c r="B2" s="7"/>
      <c r="C2" s="7"/>
      <c r="D2" s="7"/>
    </row>
    <row r="3" spans="1:6" ht="81" customHeight="1" x14ac:dyDescent="0.25">
      <c r="A3" s="4" t="s">
        <v>58</v>
      </c>
      <c r="B3" s="4" t="s">
        <v>59</v>
      </c>
      <c r="C3" s="4" t="s">
        <v>60</v>
      </c>
      <c r="D3" s="4" t="s">
        <v>63</v>
      </c>
      <c r="E3" s="16" t="s">
        <v>61</v>
      </c>
      <c r="F3" s="16" t="s">
        <v>64</v>
      </c>
    </row>
    <row r="4" spans="1:6" x14ac:dyDescent="0.25">
      <c r="A4" s="16">
        <v>1</v>
      </c>
      <c r="B4" s="16" t="s">
        <v>65</v>
      </c>
      <c r="C4" s="16">
        <v>320</v>
      </c>
      <c r="D4" s="31" t="s">
        <v>67</v>
      </c>
      <c r="E4" s="32" t="s">
        <v>66</v>
      </c>
      <c r="F4" s="33">
        <v>620563</v>
      </c>
    </row>
    <row r="5" spans="1:6" ht="45" x14ac:dyDescent="0.25">
      <c r="A5" s="16">
        <v>2</v>
      </c>
      <c r="B5" s="16" t="s">
        <v>68</v>
      </c>
      <c r="C5" s="16">
        <v>210</v>
      </c>
      <c r="D5" s="31" t="s">
        <v>69</v>
      </c>
      <c r="E5" s="32" t="s">
        <v>70</v>
      </c>
      <c r="F5" s="33">
        <v>40211800</v>
      </c>
    </row>
    <row r="6" spans="1:6" ht="30" x14ac:dyDescent="0.25">
      <c r="A6" s="16">
        <v>3</v>
      </c>
      <c r="B6" s="16" t="s">
        <v>71</v>
      </c>
      <c r="C6" s="16">
        <v>130</v>
      </c>
      <c r="D6" s="31" t="s">
        <v>72</v>
      </c>
      <c r="E6" s="32" t="s">
        <v>73</v>
      </c>
      <c r="F6" s="33">
        <v>2651539</v>
      </c>
    </row>
    <row r="7" spans="1:6" x14ac:dyDescent="0.25">
      <c r="A7" s="16">
        <v>4</v>
      </c>
      <c r="B7" s="16" t="s">
        <v>74</v>
      </c>
      <c r="C7" s="16">
        <v>130</v>
      </c>
      <c r="D7" s="31" t="s">
        <v>75</v>
      </c>
      <c r="E7" s="32" t="s">
        <v>76</v>
      </c>
      <c r="F7" s="33">
        <v>2839649.68</v>
      </c>
    </row>
    <row r="8" spans="1:6" x14ac:dyDescent="0.25">
      <c r="A8" s="16">
        <v>5</v>
      </c>
      <c r="B8" s="16" t="s">
        <v>77</v>
      </c>
      <c r="C8" s="16">
        <v>210</v>
      </c>
      <c r="D8" s="31" t="s">
        <v>78</v>
      </c>
      <c r="E8" s="32" t="s">
        <v>79</v>
      </c>
      <c r="F8" s="33">
        <v>14999988</v>
      </c>
    </row>
    <row r="9" spans="1:6" x14ac:dyDescent="0.25">
      <c r="A9" s="16">
        <v>6</v>
      </c>
      <c r="B9" s="16" t="s">
        <v>77</v>
      </c>
      <c r="C9" s="16">
        <v>130</v>
      </c>
      <c r="D9" s="31" t="s">
        <v>80</v>
      </c>
      <c r="E9" s="32" t="s">
        <v>79</v>
      </c>
      <c r="F9" s="33">
        <v>13486909</v>
      </c>
    </row>
    <row r="10" spans="1:6" x14ac:dyDescent="0.25">
      <c r="A10" s="16">
        <v>7</v>
      </c>
      <c r="B10" s="16" t="s">
        <v>81</v>
      </c>
      <c r="C10" s="16">
        <v>130</v>
      </c>
      <c r="D10" s="31" t="s">
        <v>82</v>
      </c>
      <c r="E10" s="32" t="s">
        <v>76</v>
      </c>
      <c r="F10" s="33">
        <v>1238378.1000000001</v>
      </c>
    </row>
    <row r="11" spans="1:6" x14ac:dyDescent="0.25">
      <c r="A11" s="16">
        <v>8</v>
      </c>
      <c r="B11" s="16" t="s">
        <v>83</v>
      </c>
      <c r="C11" s="16">
        <v>320</v>
      </c>
      <c r="D11" s="31" t="s">
        <v>84</v>
      </c>
      <c r="E11" s="32" t="s">
        <v>85</v>
      </c>
      <c r="F11" s="33">
        <v>3488400</v>
      </c>
    </row>
    <row r="12" spans="1:6" x14ac:dyDescent="0.25">
      <c r="A12" s="16">
        <v>9</v>
      </c>
      <c r="B12" s="16" t="s">
        <v>86</v>
      </c>
      <c r="C12" s="16">
        <v>130</v>
      </c>
      <c r="D12" s="31" t="s">
        <v>87</v>
      </c>
      <c r="E12" s="32" t="s">
        <v>88</v>
      </c>
      <c r="F12" s="33">
        <v>1282500</v>
      </c>
    </row>
    <row r="13" spans="1:6" x14ac:dyDescent="0.25">
      <c r="A13" s="16">
        <v>10</v>
      </c>
      <c r="B13" s="16" t="s">
        <v>77</v>
      </c>
      <c r="C13" s="16">
        <v>220</v>
      </c>
      <c r="D13" s="31" t="s">
        <v>102</v>
      </c>
      <c r="E13" s="32" t="s">
        <v>103</v>
      </c>
      <c r="F13" s="33">
        <v>985000</v>
      </c>
    </row>
    <row r="14" spans="1:6" x14ac:dyDescent="0.25">
      <c r="A14" s="16">
        <v>11</v>
      </c>
      <c r="B14" s="16" t="s">
        <v>74</v>
      </c>
      <c r="C14" s="16">
        <v>220</v>
      </c>
      <c r="D14" s="31" t="s">
        <v>104</v>
      </c>
      <c r="E14" s="32" t="s">
        <v>105</v>
      </c>
      <c r="F14" s="33">
        <v>877176</v>
      </c>
    </row>
    <row r="15" spans="1:6" x14ac:dyDescent="0.25">
      <c r="A15" s="16">
        <v>12</v>
      </c>
      <c r="B15" s="16" t="s">
        <v>89</v>
      </c>
      <c r="C15" s="16">
        <v>320</v>
      </c>
      <c r="D15" s="31" t="s">
        <v>90</v>
      </c>
      <c r="E15" s="32" t="s">
        <v>91</v>
      </c>
      <c r="F15" s="33">
        <v>1000000</v>
      </c>
    </row>
    <row r="16" spans="1:6" x14ac:dyDescent="0.25">
      <c r="A16" s="8"/>
      <c r="B16" s="27" t="s">
        <v>20</v>
      </c>
      <c r="C16" s="29"/>
      <c r="D16" s="29"/>
      <c r="E16" s="28"/>
      <c r="F16" s="13">
        <f>SUM(F4:F15)</f>
        <v>83681902.780000001</v>
      </c>
    </row>
    <row r="18" spans="1:4" ht="39.75" customHeight="1" x14ac:dyDescent="0.25">
      <c r="A18" s="19" t="s">
        <v>100</v>
      </c>
      <c r="B18" s="19"/>
      <c r="C18" s="19"/>
      <c r="D18" s="19"/>
    </row>
    <row r="19" spans="1:4" x14ac:dyDescent="0.25">
      <c r="A19" s="7"/>
      <c r="B19" s="7"/>
      <c r="C19" s="7"/>
      <c r="D19" s="7"/>
    </row>
    <row r="20" spans="1:4" ht="60" x14ac:dyDescent="0.25">
      <c r="A20" s="15" t="s">
        <v>21</v>
      </c>
      <c r="B20" s="15" t="s">
        <v>53</v>
      </c>
      <c r="C20" s="15" t="s">
        <v>19</v>
      </c>
      <c r="D20" s="15" t="s">
        <v>56</v>
      </c>
    </row>
    <row r="21" spans="1:4" x14ac:dyDescent="0.25">
      <c r="A21" s="15">
        <v>1</v>
      </c>
      <c r="B21" s="15">
        <v>2</v>
      </c>
      <c r="C21" s="15">
        <v>3</v>
      </c>
      <c r="D21" s="15">
        <v>4</v>
      </c>
    </row>
    <row r="22" spans="1:4" ht="62.25" customHeight="1" x14ac:dyDescent="0.25">
      <c r="A22" s="15">
        <v>1</v>
      </c>
      <c r="B22" s="5" t="s">
        <v>101</v>
      </c>
      <c r="C22" s="17">
        <v>0</v>
      </c>
      <c r="D22" s="6">
        <v>0</v>
      </c>
    </row>
    <row r="23" spans="1:4" ht="76.5" customHeight="1" x14ac:dyDescent="0.25">
      <c r="A23" s="15">
        <v>2</v>
      </c>
      <c r="B23" s="5" t="s">
        <v>54</v>
      </c>
      <c r="C23" s="17">
        <v>0</v>
      </c>
      <c r="D23" s="6">
        <v>0</v>
      </c>
    </row>
    <row r="24" spans="1:4" ht="66" customHeight="1" x14ac:dyDescent="0.25">
      <c r="A24" s="15">
        <v>3</v>
      </c>
      <c r="B24" s="5" t="s">
        <v>55</v>
      </c>
      <c r="C24" s="17">
        <f>280+71-3-2</f>
        <v>346</v>
      </c>
      <c r="D24" s="6">
        <f>3484005.14+52657633.81-F6-F8-F9-F13-F14</f>
        <v>23141026.950000003</v>
      </c>
    </row>
    <row r="25" spans="1:4" x14ac:dyDescent="0.25">
      <c r="A25" s="27" t="s">
        <v>20</v>
      </c>
      <c r="B25" s="28"/>
      <c r="C25" s="17">
        <f>C22+C23+C24</f>
        <v>346</v>
      </c>
      <c r="D25" s="6">
        <f>D22+D23+D24</f>
        <v>23141026.950000003</v>
      </c>
    </row>
    <row r="26" spans="1:4" x14ac:dyDescent="0.25">
      <c r="D26" s="34">
        <f>F16+D25</f>
        <v>106822929.73</v>
      </c>
    </row>
  </sheetData>
  <mergeCells count="4">
    <mergeCell ref="A18:D18"/>
    <mergeCell ref="A25:B25"/>
    <mergeCell ref="B16:E16"/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zoomScale="80" zoomScaleNormal="80" workbookViewId="0">
      <pane ySplit="4" topLeftCell="A5" activePane="bottomLeft" state="frozen"/>
      <selection activeCell="B1" sqref="B1"/>
      <selection pane="bottomLeft" activeCell="H3" sqref="H3"/>
    </sheetView>
  </sheetViews>
  <sheetFormatPr defaultRowHeight="15" x14ac:dyDescent="0.25"/>
  <cols>
    <col min="2" max="2" width="16.7109375" customWidth="1"/>
    <col min="3" max="3" width="31.7109375" customWidth="1"/>
    <col min="4" max="4" width="19.7109375" customWidth="1"/>
    <col min="5" max="5" width="32.7109375" customWidth="1"/>
    <col min="6" max="6" width="19.140625" customWidth="1"/>
    <col min="7" max="7" width="22.85546875" customWidth="1"/>
  </cols>
  <sheetData>
    <row r="1" spans="1:7" ht="49.5" customHeight="1" x14ac:dyDescent="0.25">
      <c r="A1" s="30" t="s">
        <v>57</v>
      </c>
      <c r="B1" s="30"/>
      <c r="C1" s="30"/>
      <c r="D1" s="30"/>
      <c r="E1" s="30"/>
      <c r="F1" s="30"/>
      <c r="G1" s="30"/>
    </row>
    <row r="3" spans="1:7" ht="205.5" customHeight="1" x14ac:dyDescent="0.25">
      <c r="A3" s="4" t="s">
        <v>21</v>
      </c>
      <c r="B3" s="4" t="s">
        <v>22</v>
      </c>
      <c r="C3" s="4" t="s">
        <v>23</v>
      </c>
      <c r="D3" s="4" t="s">
        <v>24</v>
      </c>
      <c r="E3" s="4" t="s">
        <v>25</v>
      </c>
      <c r="F3" s="4" t="s">
        <v>26</v>
      </c>
      <c r="G3" s="4" t="s">
        <v>27</v>
      </c>
    </row>
    <row r="4" spans="1:7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</row>
    <row r="5" spans="1:7" ht="97.5" customHeight="1" x14ac:dyDescent="0.25">
      <c r="A5" s="16">
        <v>1</v>
      </c>
      <c r="B5" s="31" t="s">
        <v>34</v>
      </c>
      <c r="C5" s="16" t="s">
        <v>35</v>
      </c>
      <c r="D5" s="16">
        <v>75</v>
      </c>
      <c r="E5" s="31" t="s">
        <v>106</v>
      </c>
      <c r="F5" s="35">
        <f>14000+24500</f>
        <v>38500</v>
      </c>
      <c r="G5" s="35">
        <f>14000+24500</f>
        <v>38500</v>
      </c>
    </row>
    <row r="6" spans="1:7" ht="150" x14ac:dyDescent="0.25">
      <c r="A6" s="32">
        <f>A5+1</f>
        <v>2</v>
      </c>
      <c r="B6" s="36" t="s">
        <v>36</v>
      </c>
      <c r="C6" s="16" t="s">
        <v>37</v>
      </c>
      <c r="D6" s="32">
        <v>50</v>
      </c>
      <c r="E6" s="31" t="s">
        <v>106</v>
      </c>
      <c r="F6" s="33">
        <f>23998+40999+89999+359960</f>
        <v>514956</v>
      </c>
      <c r="G6" s="33">
        <v>0</v>
      </c>
    </row>
    <row r="7" spans="1:7" ht="90" x14ac:dyDescent="0.25">
      <c r="A7" s="32">
        <f t="shared" ref="A7:A25" si="0">A6+1</f>
        <v>3</v>
      </c>
      <c r="B7" s="36" t="s">
        <v>38</v>
      </c>
      <c r="C7" s="16" t="s">
        <v>39</v>
      </c>
      <c r="D7" s="32" t="s">
        <v>40</v>
      </c>
      <c r="E7" s="31" t="s">
        <v>106</v>
      </c>
      <c r="F7" s="33">
        <f>5200+87710+96050+643245</f>
        <v>832205</v>
      </c>
      <c r="G7" s="33">
        <f>87710+96050+643245</f>
        <v>827005</v>
      </c>
    </row>
    <row r="8" spans="1:7" ht="90" x14ac:dyDescent="0.25">
      <c r="A8" s="32">
        <f t="shared" si="0"/>
        <v>4</v>
      </c>
      <c r="B8" s="36" t="s">
        <v>41</v>
      </c>
      <c r="C8" s="16" t="s">
        <v>42</v>
      </c>
      <c r="D8" s="32">
        <v>50</v>
      </c>
      <c r="E8" s="31" t="s">
        <v>106</v>
      </c>
      <c r="F8" s="33">
        <f>12598+3995+1998+970</f>
        <v>19561</v>
      </c>
      <c r="G8" s="33">
        <v>0</v>
      </c>
    </row>
    <row r="9" spans="1:7" ht="90" x14ac:dyDescent="0.25">
      <c r="A9" s="32">
        <f t="shared" si="0"/>
        <v>5</v>
      </c>
      <c r="B9" s="36" t="s">
        <v>43</v>
      </c>
      <c r="C9" s="16" t="s">
        <v>44</v>
      </c>
      <c r="D9" s="32">
        <v>2</v>
      </c>
      <c r="E9" s="31" t="s">
        <v>106</v>
      </c>
      <c r="F9" s="33">
        <f>6897+370+52198</f>
        <v>59465</v>
      </c>
      <c r="G9" s="33">
        <v>0</v>
      </c>
    </row>
    <row r="10" spans="1:7" ht="90" x14ac:dyDescent="0.25">
      <c r="A10" s="32">
        <f t="shared" si="0"/>
        <v>6</v>
      </c>
      <c r="B10" s="36" t="s">
        <v>45</v>
      </c>
      <c r="C10" s="16" t="s">
        <v>46</v>
      </c>
      <c r="D10" s="32">
        <v>75</v>
      </c>
      <c r="E10" s="31" t="s">
        <v>106</v>
      </c>
      <c r="F10" s="33">
        <f>36000+2590+31500+63810</f>
        <v>133900</v>
      </c>
      <c r="G10" s="33">
        <f>36000+2590+31500+63810</f>
        <v>133900</v>
      </c>
    </row>
    <row r="11" spans="1:7" ht="90" x14ac:dyDescent="0.25">
      <c r="A11" s="32">
        <f t="shared" si="0"/>
        <v>7</v>
      </c>
      <c r="B11" s="36" t="s">
        <v>47</v>
      </c>
      <c r="C11" s="16" t="s">
        <v>48</v>
      </c>
      <c r="D11" s="32">
        <v>75</v>
      </c>
      <c r="E11" s="31" t="s">
        <v>106</v>
      </c>
      <c r="F11" s="33">
        <f>5700+10600+56000</f>
        <v>72300</v>
      </c>
      <c r="G11" s="33">
        <f>5700+10600+56000</f>
        <v>72300</v>
      </c>
    </row>
    <row r="12" spans="1:7" ht="90" x14ac:dyDescent="0.25">
      <c r="A12" s="32">
        <f t="shared" si="0"/>
        <v>8</v>
      </c>
      <c r="B12" s="36" t="s">
        <v>49</v>
      </c>
      <c r="C12" s="16" t="s">
        <v>50</v>
      </c>
      <c r="D12" s="32">
        <v>33</v>
      </c>
      <c r="E12" s="31" t="s">
        <v>106</v>
      </c>
      <c r="F12" s="33">
        <f>1800+5002+64000</f>
        <v>70802</v>
      </c>
      <c r="G12" s="33">
        <v>0</v>
      </c>
    </row>
    <row r="13" spans="1:7" ht="90" x14ac:dyDescent="0.25">
      <c r="A13" s="32">
        <f t="shared" si="0"/>
        <v>9</v>
      </c>
      <c r="B13" s="36" t="s">
        <v>51</v>
      </c>
      <c r="C13" s="16" t="s">
        <v>52</v>
      </c>
      <c r="D13" s="32">
        <v>90</v>
      </c>
      <c r="E13" s="31" t="s">
        <v>106</v>
      </c>
      <c r="F13" s="33">
        <f>31556.25+2442+6311.25+18933.75</f>
        <v>59243.25</v>
      </c>
      <c r="G13" s="33">
        <f>31556.25+2442+6311.25+18933.75</f>
        <v>59243.25</v>
      </c>
    </row>
    <row r="14" spans="1:7" ht="90" x14ac:dyDescent="0.25">
      <c r="A14" s="32">
        <f t="shared" si="0"/>
        <v>10</v>
      </c>
      <c r="B14" s="36" t="s">
        <v>92</v>
      </c>
      <c r="C14" s="16" t="s">
        <v>93</v>
      </c>
      <c r="D14" s="32">
        <v>40</v>
      </c>
      <c r="E14" s="31" t="s">
        <v>106</v>
      </c>
      <c r="F14" s="33">
        <v>236</v>
      </c>
      <c r="G14" s="33">
        <v>0</v>
      </c>
    </row>
    <row r="15" spans="1:7" ht="90" x14ac:dyDescent="0.25">
      <c r="A15" s="32">
        <f t="shared" si="0"/>
        <v>11</v>
      </c>
      <c r="B15" s="36" t="s">
        <v>94</v>
      </c>
      <c r="C15" s="16" t="s">
        <v>95</v>
      </c>
      <c r="D15" s="32">
        <v>90</v>
      </c>
      <c r="E15" s="31" t="s">
        <v>106</v>
      </c>
      <c r="F15" s="33">
        <v>136690</v>
      </c>
      <c r="G15" s="33">
        <v>136690</v>
      </c>
    </row>
    <row r="16" spans="1:7" ht="90" x14ac:dyDescent="0.25">
      <c r="A16" s="32">
        <f t="shared" si="0"/>
        <v>12</v>
      </c>
      <c r="B16" s="36" t="s">
        <v>96</v>
      </c>
      <c r="C16" s="16" t="s">
        <v>97</v>
      </c>
      <c r="D16" s="32">
        <v>50</v>
      </c>
      <c r="E16" s="31" t="s">
        <v>106</v>
      </c>
      <c r="F16" s="33">
        <v>495000</v>
      </c>
      <c r="G16" s="33">
        <v>495000</v>
      </c>
    </row>
    <row r="17" spans="1:7" ht="90" x14ac:dyDescent="0.25">
      <c r="A17" s="32">
        <f t="shared" si="0"/>
        <v>13</v>
      </c>
      <c r="B17" s="36" t="s">
        <v>98</v>
      </c>
      <c r="C17" s="16" t="s">
        <v>99</v>
      </c>
      <c r="D17" s="32">
        <v>44</v>
      </c>
      <c r="E17" s="31" t="s">
        <v>106</v>
      </c>
      <c r="F17" s="33">
        <v>89604</v>
      </c>
      <c r="G17" s="33">
        <v>0</v>
      </c>
    </row>
    <row r="18" spans="1:7" x14ac:dyDescent="0.25">
      <c r="A18" s="12">
        <f t="shared" si="0"/>
        <v>14</v>
      </c>
      <c r="B18" s="14"/>
      <c r="C18" s="4"/>
      <c r="D18" s="12"/>
      <c r="E18" s="12"/>
      <c r="F18" s="13"/>
      <c r="G18" s="13"/>
    </row>
    <row r="19" spans="1:7" x14ac:dyDescent="0.25">
      <c r="A19" s="12">
        <f t="shared" si="0"/>
        <v>15</v>
      </c>
      <c r="B19" s="14"/>
      <c r="C19" s="4"/>
      <c r="D19" s="12"/>
      <c r="E19" s="12"/>
      <c r="F19" s="13"/>
      <c r="G19" s="13"/>
    </row>
    <row r="20" spans="1:7" x14ac:dyDescent="0.25">
      <c r="A20" s="12">
        <f t="shared" si="0"/>
        <v>16</v>
      </c>
      <c r="B20" s="14"/>
      <c r="C20" s="4"/>
      <c r="D20" s="12"/>
      <c r="E20" s="12"/>
      <c r="F20" s="13"/>
      <c r="G20" s="13"/>
    </row>
    <row r="21" spans="1:7" x14ac:dyDescent="0.25">
      <c r="A21" s="12">
        <f t="shared" si="0"/>
        <v>17</v>
      </c>
      <c r="B21" s="14"/>
      <c r="C21" s="4"/>
      <c r="D21" s="12"/>
      <c r="E21" s="12"/>
      <c r="F21" s="13"/>
      <c r="G21" s="13"/>
    </row>
    <row r="22" spans="1:7" x14ac:dyDescent="0.25">
      <c r="A22" s="12">
        <f t="shared" si="0"/>
        <v>18</v>
      </c>
      <c r="B22" s="14"/>
      <c r="C22" s="4"/>
      <c r="D22" s="12"/>
      <c r="E22" s="12"/>
      <c r="F22" s="13"/>
      <c r="G22" s="13"/>
    </row>
    <row r="23" spans="1:7" x14ac:dyDescent="0.25">
      <c r="A23" s="12">
        <f t="shared" si="0"/>
        <v>19</v>
      </c>
      <c r="B23" s="14"/>
      <c r="C23" s="4"/>
      <c r="D23" s="12"/>
      <c r="E23" s="12"/>
      <c r="F23" s="13"/>
      <c r="G23" s="13"/>
    </row>
    <row r="24" spans="1:7" x14ac:dyDescent="0.25">
      <c r="A24" s="12">
        <f t="shared" si="0"/>
        <v>20</v>
      </c>
      <c r="B24" s="14"/>
      <c r="C24" s="4"/>
      <c r="D24" s="12"/>
      <c r="E24" s="12"/>
      <c r="F24" s="13"/>
      <c r="G24" s="13"/>
    </row>
    <row r="25" spans="1:7" x14ac:dyDescent="0.25">
      <c r="A25" s="12">
        <f t="shared" si="0"/>
        <v>21</v>
      </c>
      <c r="B25" s="14"/>
      <c r="C25" s="4"/>
      <c r="D25" s="12"/>
      <c r="E25" s="12"/>
      <c r="F25" s="13"/>
      <c r="G25" s="13"/>
    </row>
    <row r="26" spans="1:7" x14ac:dyDescent="0.25">
      <c r="A26" s="3"/>
      <c r="B26" s="3"/>
      <c r="C26" s="3"/>
      <c r="D26" s="3"/>
      <c r="E26" s="3"/>
      <c r="F26" s="3"/>
      <c r="G26" s="3"/>
    </row>
    <row r="27" spans="1:7" x14ac:dyDescent="0.25">
      <c r="A27" s="3"/>
      <c r="B27" s="3"/>
      <c r="C27" s="3"/>
      <c r="D27" s="3"/>
      <c r="E27" s="3"/>
      <c r="F27" s="3"/>
      <c r="G27" s="3"/>
    </row>
    <row r="28" spans="1:7" x14ac:dyDescent="0.25">
      <c r="A28" s="3"/>
      <c r="B28" s="3"/>
      <c r="C28" s="3"/>
      <c r="D28" s="3"/>
      <c r="E28" s="3"/>
      <c r="F28" s="3"/>
      <c r="G28" s="3"/>
    </row>
    <row r="29" spans="1:7" x14ac:dyDescent="0.25">
      <c r="A29" s="3"/>
      <c r="B29" s="3"/>
      <c r="C29" s="3"/>
      <c r="D29" s="3"/>
      <c r="E29" s="3"/>
      <c r="F29" s="3"/>
      <c r="G29" s="3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opLeftCell="C1" workbookViewId="0">
      <selection activeCell="E7" sqref="E7"/>
    </sheetView>
  </sheetViews>
  <sheetFormatPr defaultRowHeight="15" x14ac:dyDescent="0.25"/>
  <cols>
    <col min="2" max="2" width="18.28515625" customWidth="1"/>
    <col min="3" max="3" width="21" customWidth="1"/>
    <col min="4" max="4" width="20.42578125" customWidth="1"/>
    <col min="5" max="5" width="16.42578125" customWidth="1"/>
    <col min="6" max="6" width="17.7109375" customWidth="1"/>
    <col min="7" max="7" width="19.7109375" customWidth="1"/>
    <col min="8" max="8" width="13.85546875" customWidth="1"/>
  </cols>
  <sheetData>
    <row r="1" spans="1:8" ht="50.25" customHeight="1" x14ac:dyDescent="0.25">
      <c r="A1" s="19" t="s">
        <v>28</v>
      </c>
      <c r="B1" s="19"/>
      <c r="C1" s="19"/>
      <c r="D1" s="19"/>
      <c r="E1" s="19"/>
      <c r="F1" s="19"/>
      <c r="G1" s="19"/>
      <c r="H1" s="19"/>
    </row>
    <row r="2" spans="1:8" x14ac:dyDescent="0.25">
      <c r="A2" s="7"/>
      <c r="B2" s="7"/>
      <c r="C2" s="7"/>
      <c r="D2" s="7"/>
      <c r="E2" s="7"/>
      <c r="F2" s="7"/>
      <c r="G2" s="7"/>
      <c r="H2" s="7"/>
    </row>
    <row r="3" spans="1:8" ht="165" x14ac:dyDescent="0.25">
      <c r="A3" s="4" t="s">
        <v>21</v>
      </c>
      <c r="B3" s="4" t="s">
        <v>22</v>
      </c>
      <c r="C3" s="4" t="s">
        <v>23</v>
      </c>
      <c r="D3" s="4" t="s">
        <v>24</v>
      </c>
      <c r="E3" s="4" t="s">
        <v>25</v>
      </c>
      <c r="F3" s="4" t="s">
        <v>26</v>
      </c>
      <c r="G3" s="4" t="s">
        <v>27</v>
      </c>
      <c r="H3" s="4" t="s">
        <v>29</v>
      </c>
    </row>
    <row r="4" spans="1:8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</row>
    <row r="5" spans="1:8" x14ac:dyDescent="0.25">
      <c r="A5" s="4"/>
      <c r="B5" s="4"/>
      <c r="C5" s="4"/>
      <c r="D5" s="4"/>
      <c r="E5" s="4"/>
      <c r="F5" s="4"/>
      <c r="G5" s="4"/>
      <c r="H5" s="4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Свед-я об орг.</vt:lpstr>
      <vt:lpstr>Общ.стоим.и кол.</vt:lpstr>
      <vt:lpstr>Товары рп</vt:lpstr>
      <vt:lpstr>Годовой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2021-10-08T01:53:05Z</dcterms:modified>
</cp:coreProperties>
</file>